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9" i="1"/>
  <c r="E14"/>
  <c r="E24"/>
  <c r="E23"/>
  <c r="E22"/>
  <c r="E20"/>
  <c r="E19"/>
  <c r="E18"/>
  <c r="E17"/>
  <c r="E16"/>
  <c r="E51"/>
  <c r="E50"/>
  <c r="E49"/>
  <c r="E48"/>
  <c r="E47"/>
  <c r="E46"/>
  <c r="E45"/>
  <c r="E44"/>
  <c r="E43" s="1"/>
  <c r="E52"/>
  <c r="E57"/>
  <c r="E56"/>
  <c r="E55"/>
  <c r="E61"/>
  <c r="D14"/>
  <c r="E30"/>
  <c r="E42"/>
  <c r="E41"/>
  <c r="E39"/>
  <c r="E37"/>
  <c r="E36"/>
  <c r="E35"/>
  <c r="E34"/>
  <c r="E33"/>
  <c r="E32"/>
  <c r="E31"/>
  <c r="D30"/>
  <c r="D6"/>
  <c r="E13"/>
  <c r="E12"/>
  <c r="E11"/>
  <c r="E10"/>
  <c r="E9"/>
  <c r="E8"/>
  <c r="E21" l="1"/>
  <c r="E6"/>
  <c r="D52"/>
  <c r="F60"/>
  <c r="F62" s="1"/>
  <c r="E25"/>
  <c r="D43"/>
  <c r="D60" l="1"/>
  <c r="E60" l="1"/>
  <c r="E62" s="1"/>
  <c r="D62"/>
</calcChain>
</file>

<file path=xl/sharedStrings.xml><?xml version="1.0" encoding="utf-8"?>
<sst xmlns="http://schemas.openxmlformats.org/spreadsheetml/2006/main" count="100" uniqueCount="66">
  <si>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</si>
  <si>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</si>
  <si>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</si>
  <si>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</si>
  <si>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</si>
  <si>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</si>
  <si>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</si>
  <si>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</si>
  <si>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</si>
  <si>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</si>
  <si>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</si>
  <si>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</si>
  <si>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</si>
  <si>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</si>
  <si>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</si>
  <si>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</si>
  <si>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</si>
  <si>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</si>
  <si>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</si>
  <si>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Факт </t>
  </si>
  <si>
    <t>Факт за</t>
  </si>
  <si>
    <t>Утвержден</t>
  </si>
  <si>
    <t>Техобслуживание пожарной сигнализац</t>
  </si>
  <si>
    <t xml:space="preserve">тариф </t>
  </si>
  <si>
    <t>Техобслуживание УУТЭ</t>
  </si>
  <si>
    <t>СОДЕРЖАНИЕ И РЕМОНТ ЖИЛЬЯ</t>
  </si>
  <si>
    <t>Обеспечение вывоза бытовых отходов</t>
  </si>
  <si>
    <t>Прочие услуги</t>
  </si>
  <si>
    <t>зарплата,налоги от з/пл, услуги ркц</t>
  </si>
  <si>
    <t>2020г</t>
  </si>
  <si>
    <t>уборка мус.площадки</t>
  </si>
  <si>
    <t>Аварийное обслуживание МКД</t>
  </si>
  <si>
    <t>Обследование дымоходов и венканалов</t>
  </si>
  <si>
    <t>изготовление ключа</t>
  </si>
  <si>
    <t xml:space="preserve">программное сопр ,сайт УК и ГИС </t>
  </si>
  <si>
    <t>заправка катриджа,драм-катридж</t>
  </si>
  <si>
    <t>услуги связи 7866,35,общехоз.расходы 37400</t>
  </si>
  <si>
    <t xml:space="preserve"> COVID(термометр, маски.защит.экран,дез.ср-во)</t>
  </si>
  <si>
    <t>Услуги по содержанию МОП(уборка,электрик)</t>
  </si>
  <si>
    <t>подготовка к отопит.сезону,промывка,опрессовка</t>
  </si>
  <si>
    <t>за 2020год</t>
  </si>
  <si>
    <t>ж.д.по ул.Орбитальная 74</t>
  </si>
  <si>
    <t>чертеж границ 6000,полусферы 1100,урна-3600</t>
  </si>
  <si>
    <t>покраска бордюров,ограждений клумб</t>
  </si>
  <si>
    <t>озеленение-9150,услуги садовника-33000,земля-2700</t>
  </si>
  <si>
    <t>покос травы 8738,03 реагент-1251,19, соль1204,5</t>
  </si>
  <si>
    <t xml:space="preserve"> ремонт,покраска детской площадки,граффити 921</t>
  </si>
  <si>
    <t>Услуги по уборке,благоустр. территории,инвентарь</t>
  </si>
  <si>
    <t>ремонт  ГВС:бак расшир.3000 сантехматер.11296</t>
  </si>
  <si>
    <t>Ремонт ввода ХВ сторон.организ.с материалами</t>
  </si>
  <si>
    <t xml:space="preserve">Ремонт кровли и примыканий </t>
  </si>
  <si>
    <t>ремонт канализации в подвале,сварочные работы</t>
  </si>
  <si>
    <t>Ремонт ступенек</t>
  </si>
  <si>
    <t xml:space="preserve">ОД эл.счетчик,трансформаторы,автомат,лампы </t>
  </si>
  <si>
    <t>Замена ОД эл.счетчика,трансф.автоматов</t>
  </si>
  <si>
    <t>стенды для объявлений</t>
  </si>
  <si>
    <t>коврики перед подъездами</t>
  </si>
  <si>
    <t xml:space="preserve">дератизация  1740,6 замки 980 </t>
  </si>
  <si>
    <t>х/матер.2534,61 инвентарь-2400</t>
  </si>
  <si>
    <t>дезинсекция,дезобработка в холлах и лифтах</t>
  </si>
  <si>
    <t>аренда и охрана офиса 81903,17)</t>
  </si>
  <si>
    <t>комис.банка-44545,33,гсм 14781,97</t>
  </si>
  <si>
    <t>юридические услуги-79328 сод.оргтех-8486,71</t>
  </si>
  <si>
    <t>подписка 3470,72,почтовые расх 2061,78</t>
  </si>
  <si>
    <t>отп эл.отч,чек-онлайн-6821,8,канцтов12173,76</t>
  </si>
  <si>
    <t xml:space="preserve">ОТЧЕТ по статье "Содержание и ремонт жилья " 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</si>
</sst>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9" xfId="0" applyFont="1" applyBorder="1"/>
    <xf numFmtId="0" fontId="3" fillId="0" borderId="1" xfId="0" applyFont="1" applyBorder="1"/>
    <xf numFmtId="0" fontId="4" fillId="0" borderId="11" xfId="0" applyFont="1" applyBorder="1"/>
    <xf numFmtId="2" fontId="3" fillId="0" borderId="1" xfId="0" applyNumberFormat="1" applyFont="1" applyBorder="1"/>
    <xf numFmtId="0" fontId="3" fillId="0" borderId="4" xfId="0" applyFont="1" applyBorder="1"/>
    <xf numFmtId="0" fontId="3" fillId="0" borderId="2" xfId="0" applyFont="1" applyBorder="1"/>
    <xf numFmtId="0" fontId="4" fillId="0" borderId="10" xfId="0" applyFont="1" applyBorder="1"/>
    <xf numFmtId="2" fontId="3" fillId="0" borderId="2" xfId="0" applyNumberFormat="1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2" fontId="5" fillId="0" borderId="3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3" fillId="0" borderId="12" xfId="0" applyFont="1" applyBorder="1"/>
    <xf numFmtId="0" fontId="3" fillId="0" borderId="6" xfId="0" applyFont="1" applyBorder="1"/>
    <xf numFmtId="0" fontId="4" fillId="0" borderId="13" xfId="0" applyFont="1" applyBorder="1"/>
    <xf numFmtId="2" fontId="3" fillId="0" borderId="6" xfId="0" applyNumberFormat="1" applyFont="1" applyBorder="1"/>
    <xf numFmtId="0" fontId="3" fillId="0" borderId="7" xfId="0" applyFont="1" applyBorder="1"/>
    <xf numFmtId="0" fontId="4" fillId="0" borderId="8" xfId="0" applyFont="1" applyBorder="1"/>
    <xf numFmtId="2" fontId="3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1" fillId="0" borderId="7" xfId="0" applyFont="1" applyBorder="1"/>
    <xf numFmtId="0" fontId="5" fillId="0" borderId="9" xfId="0" applyFont="1" applyBorder="1"/>
    <xf numFmtId="0" fontId="5" fillId="0" borderId="1" xfId="0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0" fontId="4" fillId="0" borderId="6" xfId="0" applyFont="1" applyBorder="1"/>
    <xf numFmtId="2" fontId="4" fillId="0" borderId="6" xfId="0" applyNumberFormat="1" applyFont="1" applyBorder="1"/>
    <xf numFmtId="0" fontId="3" fillId="0" borderId="5" xfId="0" applyFont="1" applyBorder="1"/>
    <xf numFmtId="2" fontId="1" fillId="0" borderId="0" xfId="0" applyNumberFormat="1" applyFont="1"/>
    <xf numFmtId="0" fontId="6" fillId="0" borderId="0" xfId="0" applyFont="1"/>
    <xf numFmtId="0" fontId="5" fillId="0" borderId="6" xfId="0" applyFont="1" applyBorder="1"/>
    <xf numFmtId="0" fontId="3" fillId="0" borderId="0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1" fillId="0" borderId="6" xfId="0" applyFont="1" applyBorder="1"/>
    <xf numFmtId="2" fontId="1" fillId="0" borderId="2" xfId="0" applyNumberFormat="1" applyFont="1" applyBorder="1"/>
    <xf numFmtId="2" fontId="3" fillId="0" borderId="13" xfId="0" applyNumberFormat="1" applyFont="1" applyBorder="1"/>
    <xf numFmtId="0" fontId="5" fillId="0" borderId="2" xfId="0" applyFont="1" applyBorder="1"/>
    <xf numFmtId="0" fontId="4" fillId="0" borderId="5" xfId="0" applyFont="1" applyBorder="1"/>
    <xf numFmtId="2" fontId="7" fillId="0" borderId="1" xfId="0" applyNumberFormat="1" applyFont="1" applyBorder="1"/>
    <xf numFmtId="2" fontId="7" fillId="0" borderId="2" xfId="0" applyNumberFormat="1" applyFont="1" applyBorder="1"/>
    <xf numFmtId="2" fontId="8" fillId="0" borderId="3" xfId="0" applyNumberFormat="1" applyFont="1" applyBorder="1"/>
    <xf numFmtId="2" fontId="7" fillId="0" borderId="3" xfId="0" applyNumberFormat="1" applyFont="1" applyBorder="1"/>
    <xf numFmtId="2" fontId="9" fillId="0" borderId="3" xfId="0" applyNumberFormat="1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0" fillId="0" borderId="6" xfId="0" applyNumberFormat="1" applyFont="1" applyBorder="1"/>
    <xf numFmtId="2" fontId="7" fillId="2" borderId="2" xfId="0" applyNumberFormat="1" applyFont="1" applyFill="1" applyBorder="1"/>
    <xf numFmtId="2" fontId="11" fillId="0" borderId="3" xfId="0" applyNumberFormat="1" applyFont="1" applyBorder="1"/>
    <xf numFmtId="2" fontId="11" fillId="0" borderId="8" xfId="0" applyNumberFormat="1" applyFont="1" applyBorder="1"/>
    <xf numFmtId="2" fontId="4" fillId="0" borderId="2" xfId="0" applyNumberFormat="1" applyFont="1" applyBorder="1"/>
    <xf numFmtId="2" fontId="4" fillId="0" borderId="1" xfId="0" applyNumberFormat="1" applyFont="1" applyBorder="1"/>
    <xf numFmtId="2" fontId="8" fillId="0" borderId="6" xfId="0" applyNumberFormat="1" applyFont="1" applyBorder="1"/>
    <xf numFmtId="2" fontId="4" fillId="2" borderId="2" xfId="0" applyNumberFormat="1" applyFont="1" applyFill="1" applyBorder="1"/>
    <xf numFmtId="2" fontId="0" fillId="0" borderId="8" xfId="0" applyNumberFormat="1" applyFont="1" applyBorder="1"/>
    <xf numFmtId="2" fontId="11" fillId="0" borderId="1" xfId="0" applyNumberFormat="1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tabSelected="1" zoomScaleNormal="100" workbookViewId="0">
      <selection activeCell="G6" sqref="G6"/>
    </sheetView>
  </sheetViews>
  <sheetFormatPr defaultRowHeight="13.2"/>
  <cols>
    <col min="1" max="1" width="4.5546875" customWidth="1"/>
    <col min="2" max="2" width="60.6640625" customWidth="1"/>
    <col min="3" max="3" width="1.5546875" hidden="1" customWidth="1"/>
    <col min="4" max="4" width="17.6640625" customWidth="1"/>
    <col min="5" max="5" width="15.5546875" hidden="1" customWidth="1"/>
    <col min="6" max="6" width="19.77734375" hidden="1" customWidth="1"/>
    <col min="7" max="7" width="12" customWidth="1"/>
  </cols>
  <sheetData>
    <row r="1" spans="1:7" ht="17.399999999999999">
      <c r="A1" s="4"/>
      <c r="B1" s="6" t="s">
        <v>65</v>
      </c>
      <c r="C1" s="7"/>
      <c r="D1" s="7" t="s">
        <v>40</v>
      </c>
      <c r="E1" s="8"/>
      <c r="F1" s="5"/>
      <c r="G1" s="3"/>
    </row>
    <row r="2" spans="1:7" ht="17.399999999999999">
      <c r="A2" s="1"/>
      <c r="B2" s="9" t="s">
        <v>41</v>
      </c>
      <c r="C2" s="2"/>
      <c r="E2" s="2"/>
      <c r="F2" s="2"/>
      <c r="G2" s="3"/>
    </row>
    <row r="3" spans="1:7" ht="16.2" thickBot="1">
      <c r="A3" s="1"/>
      <c r="B3" s="1"/>
      <c r="D3" s="74" t="s">
        <v>11</v>
      </c>
      <c r="E3" s="1"/>
      <c r="F3" s="45">
        <v>14198.12</v>
      </c>
    </row>
    <row r="4" spans="1:7" ht="15">
      <c r="A4" s="10" t="s">
        <v>0</v>
      </c>
      <c r="B4" s="10" t="s">
        <v>2</v>
      </c>
      <c r="C4" s="10" t="s">
        <v>4</v>
      </c>
      <c r="D4" s="75" t="s">
        <v>20</v>
      </c>
      <c r="E4" s="40" t="s">
        <v>19</v>
      </c>
      <c r="F4" s="40" t="s">
        <v>21</v>
      </c>
    </row>
    <row r="5" spans="1:7" ht="23.25" customHeight="1" thickBot="1">
      <c r="A5" s="11"/>
      <c r="B5" s="12"/>
      <c r="C5" s="11" t="s">
        <v>3</v>
      </c>
      <c r="D5" s="76" t="s">
        <v>29</v>
      </c>
      <c r="E5" s="51" t="s">
        <v>1</v>
      </c>
      <c r="F5" s="51" t="s">
        <v>23</v>
      </c>
    </row>
    <row r="6" spans="1:7" ht="15.6">
      <c r="A6" s="13">
        <v>1</v>
      </c>
      <c r="B6" s="14" t="s">
        <v>16</v>
      </c>
      <c r="C6" s="15" t="s">
        <v>9</v>
      </c>
      <c r="D6" s="67">
        <f>D8+D9+D10+D11+D12+D13</f>
        <v>393740.68</v>
      </c>
      <c r="E6" s="67">
        <f>E8+E9+E10+E11+E12+E13</f>
        <v>2.1765615664392404</v>
      </c>
      <c r="F6" s="16">
        <v>2.04</v>
      </c>
    </row>
    <row r="7" spans="1:7" ht="10.8" customHeight="1" thickBot="1">
      <c r="A7" s="17"/>
      <c r="B7" s="18"/>
      <c r="C7" s="19"/>
      <c r="D7" s="56"/>
      <c r="E7" s="56"/>
      <c r="F7" s="20"/>
    </row>
    <row r="8" spans="1:7" ht="18" customHeight="1">
      <c r="A8" s="21"/>
      <c r="B8" s="22" t="s">
        <v>47</v>
      </c>
      <c r="C8" s="23" t="s">
        <v>9</v>
      </c>
      <c r="D8" s="64">
        <v>297748</v>
      </c>
      <c r="E8" s="57">
        <f>D8/13/F3</f>
        <v>1.6131496499319844</v>
      </c>
      <c r="F8" s="24"/>
    </row>
    <row r="9" spans="1:7" ht="18" customHeight="1">
      <c r="A9" s="21"/>
      <c r="B9" s="22" t="s">
        <v>46</v>
      </c>
      <c r="C9" s="23" t="s">
        <v>9</v>
      </c>
      <c r="D9" s="64">
        <v>24748.959999999999</v>
      </c>
      <c r="E9" s="57">
        <f>D9/12/F3</f>
        <v>0.14525960714047587</v>
      </c>
      <c r="F9" s="24"/>
    </row>
    <row r="10" spans="1:7" ht="18" customHeight="1">
      <c r="A10" s="21"/>
      <c r="B10" s="22" t="s">
        <v>44</v>
      </c>
      <c r="C10" s="23" t="s">
        <v>9</v>
      </c>
      <c r="D10" s="64">
        <v>44850</v>
      </c>
      <c r="E10" s="57">
        <f>D10/12/F3</f>
        <v>0.2632390767228337</v>
      </c>
      <c r="F10" s="24"/>
    </row>
    <row r="11" spans="1:7" ht="18" customHeight="1">
      <c r="A11" s="21"/>
      <c r="B11" s="22" t="s">
        <v>42</v>
      </c>
      <c r="C11" s="23"/>
      <c r="D11" s="64">
        <v>10700</v>
      </c>
      <c r="E11" s="57">
        <f>D11/12/F3</f>
        <v>6.2801741826852192E-2</v>
      </c>
      <c r="F11" s="24"/>
    </row>
    <row r="12" spans="1:7" ht="18.600000000000001" customHeight="1">
      <c r="A12" s="21"/>
      <c r="B12" s="22" t="s">
        <v>45</v>
      </c>
      <c r="C12" s="23" t="s">
        <v>9</v>
      </c>
      <c r="D12" s="64">
        <v>11193.72</v>
      </c>
      <c r="E12" s="57">
        <f>D12/12/F3</f>
        <v>6.5699543319819795E-2</v>
      </c>
      <c r="F12" s="24"/>
    </row>
    <row r="13" spans="1:7" ht="18" customHeight="1" thickBot="1">
      <c r="A13" s="21"/>
      <c r="B13" s="22" t="s">
        <v>43</v>
      </c>
      <c r="C13" s="23"/>
      <c r="D13" s="64">
        <v>4500</v>
      </c>
      <c r="E13" s="57">
        <f>D13/12/F3</f>
        <v>2.6411947497274286E-2</v>
      </c>
      <c r="F13" s="24"/>
    </row>
    <row r="14" spans="1:7" ht="15.6">
      <c r="A14" s="14">
        <v>2</v>
      </c>
      <c r="B14" s="14" t="s">
        <v>6</v>
      </c>
      <c r="C14" s="25" t="s">
        <v>9</v>
      </c>
      <c r="D14" s="67">
        <f>D16+D17+D18+D19+D20+D21+D22+D23+D24</f>
        <v>645842.57999999996</v>
      </c>
      <c r="E14" s="67">
        <f>E16+E17+E18+E19+E20+E22+E23+E24</f>
        <v>3.7906578476587045</v>
      </c>
      <c r="F14" s="16">
        <v>2.35</v>
      </c>
    </row>
    <row r="15" spans="1:7" ht="15" customHeight="1" thickBot="1">
      <c r="A15" s="18"/>
      <c r="B15" s="18" t="s">
        <v>5</v>
      </c>
      <c r="C15" s="26"/>
      <c r="D15" s="66"/>
      <c r="E15" s="66"/>
      <c r="F15" s="20"/>
    </row>
    <row r="16" spans="1:7" ht="23.4" customHeight="1">
      <c r="A16" s="12"/>
      <c r="B16" s="22" t="s">
        <v>38</v>
      </c>
      <c r="C16" s="22" t="s">
        <v>11</v>
      </c>
      <c r="D16" s="64">
        <v>541800</v>
      </c>
      <c r="E16" s="57">
        <f>D16/12/F3</f>
        <v>3.1799984786718238</v>
      </c>
      <c r="F16" s="24"/>
    </row>
    <row r="17" spans="1:6" ht="20.25" customHeight="1">
      <c r="A17" s="12"/>
      <c r="B17" s="22" t="s">
        <v>58</v>
      </c>
      <c r="C17" s="22" t="s">
        <v>11</v>
      </c>
      <c r="D17" s="64">
        <v>4934.6099999999997</v>
      </c>
      <c r="E17" s="57">
        <f>D17/12/F3</f>
        <v>2.8962813386561034E-2</v>
      </c>
      <c r="F17" s="24"/>
    </row>
    <row r="18" spans="1:6" ht="20.25" customHeight="1">
      <c r="A18" s="12"/>
      <c r="B18" s="22" t="s">
        <v>57</v>
      </c>
      <c r="C18" s="22" t="s">
        <v>11</v>
      </c>
      <c r="D18" s="64">
        <v>2720.6</v>
      </c>
      <c r="E18" s="57">
        <f>D18/12/F3</f>
        <v>1.5968076524685428E-2</v>
      </c>
      <c r="F18" s="24"/>
    </row>
    <row r="19" spans="1:6" ht="20.25" customHeight="1">
      <c r="A19" s="12"/>
      <c r="B19" s="22" t="s">
        <v>59</v>
      </c>
      <c r="C19" s="22"/>
      <c r="D19" s="64">
        <v>45889.25</v>
      </c>
      <c r="E19" s="57">
        <f>D19/12/F3</f>
        <v>0.26933876926428757</v>
      </c>
      <c r="F19" s="24"/>
    </row>
    <row r="20" spans="1:6" ht="20.25" customHeight="1">
      <c r="A20" s="12"/>
      <c r="B20" s="22" t="s">
        <v>55</v>
      </c>
      <c r="C20" s="22"/>
      <c r="D20" s="64">
        <v>4041.33</v>
      </c>
      <c r="E20" s="57">
        <f>D20/12/F3</f>
        <v>2.3719865728702105E-2</v>
      </c>
      <c r="F20" s="24"/>
    </row>
    <row r="21" spans="1:6" ht="0.6" customHeight="1">
      <c r="A21" s="12"/>
      <c r="B21" s="22"/>
      <c r="C21" s="22"/>
      <c r="D21" s="64"/>
      <c r="E21" s="57" t="b">
        <f>E22=E23=F23</f>
        <v>1</v>
      </c>
      <c r="F21" s="24"/>
    </row>
    <row r="22" spans="1:6" ht="20.25" customHeight="1">
      <c r="A22" s="12"/>
      <c r="B22" s="22" t="s">
        <v>53</v>
      </c>
      <c r="C22" s="22"/>
      <c r="D22" s="64">
        <v>21464.79</v>
      </c>
      <c r="E22" s="57">
        <f>D22/12/F3</f>
        <v>0.12598375700444847</v>
      </c>
      <c r="F22" s="24"/>
    </row>
    <row r="23" spans="1:6" ht="20.25" customHeight="1">
      <c r="A23" s="12"/>
      <c r="B23" s="22" t="s">
        <v>54</v>
      </c>
      <c r="C23" s="22"/>
      <c r="D23" s="64">
        <v>21000</v>
      </c>
      <c r="E23" s="57">
        <f>D23/12/F3</f>
        <v>0.12325575498728</v>
      </c>
      <c r="F23" s="24"/>
    </row>
    <row r="24" spans="1:6" ht="21" customHeight="1" thickBot="1">
      <c r="A24" s="12"/>
      <c r="B24" s="22" t="s">
        <v>56</v>
      </c>
      <c r="C24" s="22"/>
      <c r="D24" s="64">
        <v>3992</v>
      </c>
      <c r="E24" s="57">
        <f>D24/12/F3</f>
        <v>2.3430332090915322E-2</v>
      </c>
      <c r="F24" s="24"/>
    </row>
    <row r="25" spans="1:6" ht="25.8" customHeight="1" thickBot="1">
      <c r="A25" s="27">
        <v>3</v>
      </c>
      <c r="B25" s="28" t="s">
        <v>26</v>
      </c>
      <c r="C25" s="29" t="s">
        <v>9</v>
      </c>
      <c r="D25" s="42">
        <v>44000</v>
      </c>
      <c r="E25" s="42">
        <f>D25/13/F3</f>
        <v>0.2383847568984756</v>
      </c>
      <c r="F25" s="30">
        <v>0.2</v>
      </c>
    </row>
    <row r="26" spans="1:6" ht="18" hidden="1" customHeight="1">
      <c r="A26" s="31"/>
      <c r="B26" s="35"/>
      <c r="C26" s="32"/>
      <c r="D26" s="58"/>
      <c r="E26" s="59"/>
      <c r="F26" s="33"/>
    </row>
    <row r="27" spans="1:6" ht="19.8" customHeight="1" thickBot="1">
      <c r="A27" s="21"/>
      <c r="B27" s="22" t="s">
        <v>30</v>
      </c>
      <c r="C27" s="23" t="s">
        <v>9</v>
      </c>
      <c r="D27" s="64">
        <v>44000</v>
      </c>
      <c r="E27" s="57"/>
      <c r="F27" s="24">
        <v>0.2</v>
      </c>
    </row>
    <row r="28" spans="1:6" ht="15.6">
      <c r="A28" s="14">
        <v>4</v>
      </c>
      <c r="B28" s="14" t="s">
        <v>7</v>
      </c>
      <c r="C28" s="25"/>
      <c r="D28" s="55"/>
      <c r="E28" s="55"/>
      <c r="F28" s="16"/>
    </row>
    <row r="29" spans="1:6" ht="15.6">
      <c r="A29" s="34"/>
      <c r="B29" s="34" t="s">
        <v>8</v>
      </c>
      <c r="C29" s="35"/>
      <c r="D29" s="58"/>
      <c r="E29" s="58"/>
      <c r="F29" s="33"/>
    </row>
    <row r="30" spans="1:6" ht="16.2" thickBot="1">
      <c r="A30" s="18"/>
      <c r="B30" s="18" t="s">
        <v>17</v>
      </c>
      <c r="C30" s="35" t="s">
        <v>9</v>
      </c>
      <c r="D30" s="66">
        <f>D31+D32+D33+D34+D35+D36+D37+D38+D39+D40+D41+D42</f>
        <v>663908.29000000015</v>
      </c>
      <c r="E30" s="66">
        <f>E31+E32+E33+E34+E35+E36+E37+E39+E41+E42</f>
        <v>3.7035427478408662</v>
      </c>
      <c r="F30" s="20">
        <v>2.63</v>
      </c>
    </row>
    <row r="31" spans="1:6" ht="15.6">
      <c r="A31" s="36"/>
      <c r="B31" s="38" t="s">
        <v>13</v>
      </c>
      <c r="C31" s="72" t="s">
        <v>9</v>
      </c>
      <c r="D31" s="65">
        <v>427806.05</v>
      </c>
      <c r="E31" s="57">
        <f>D31/13/F3</f>
        <v>2.3177827552033432</v>
      </c>
      <c r="F31" s="24"/>
    </row>
    <row r="32" spans="1:6" ht="15.6">
      <c r="A32" s="36"/>
      <c r="B32" s="22" t="s">
        <v>48</v>
      </c>
      <c r="C32" s="23" t="s">
        <v>9</v>
      </c>
      <c r="D32" s="65">
        <v>14296</v>
      </c>
      <c r="E32" s="57">
        <f>D32/12/F3</f>
        <v>8.3907822538007368E-2</v>
      </c>
      <c r="F32" s="33"/>
    </row>
    <row r="33" spans="1:6" ht="16.2" customHeight="1">
      <c r="A33" s="36"/>
      <c r="B33" s="22" t="s">
        <v>39</v>
      </c>
      <c r="C33" s="23" t="s">
        <v>9</v>
      </c>
      <c r="D33" s="70">
        <v>96246</v>
      </c>
      <c r="E33" s="60">
        <f>D33/12/F3</f>
        <v>0.56489873307170246</v>
      </c>
      <c r="F33" s="39"/>
    </row>
    <row r="34" spans="1:6" ht="16.8" customHeight="1">
      <c r="A34" s="36"/>
      <c r="B34" s="22" t="s">
        <v>50</v>
      </c>
      <c r="C34" s="23"/>
      <c r="D34" s="65">
        <v>42415</v>
      </c>
      <c r="E34" s="57">
        <f>D34/12/F3</f>
        <v>0.24894727846597531</v>
      </c>
      <c r="F34" s="24"/>
    </row>
    <row r="35" spans="1:6" ht="15" customHeight="1">
      <c r="A35" s="36"/>
      <c r="B35" s="22" t="s">
        <v>49</v>
      </c>
      <c r="C35" s="23" t="s">
        <v>9</v>
      </c>
      <c r="D35" s="65">
        <v>40878</v>
      </c>
      <c r="E35" s="57">
        <f>D35/12/F3</f>
        <v>0.23992613106523961</v>
      </c>
      <c r="F35" s="39"/>
    </row>
    <row r="36" spans="1:6" ht="16.2" customHeight="1">
      <c r="A36" s="36"/>
      <c r="B36" s="22" t="s">
        <v>52</v>
      </c>
      <c r="C36" s="23"/>
      <c r="D36" s="65">
        <v>17679</v>
      </c>
      <c r="E36" s="57">
        <f>D36/12/F3</f>
        <v>0.10376373773429158</v>
      </c>
      <c r="F36" s="39"/>
    </row>
    <row r="37" spans="1:6" ht="15.6" customHeight="1">
      <c r="A37" s="36"/>
      <c r="B37" s="22" t="s">
        <v>51</v>
      </c>
      <c r="C37" s="23" t="s">
        <v>9</v>
      </c>
      <c r="D37" s="65">
        <v>16672.14</v>
      </c>
      <c r="E37" s="57">
        <f>D37/12/F3</f>
        <v>9.7854152521601442E-2</v>
      </c>
      <c r="F37" s="24"/>
    </row>
    <row r="38" spans="1:6" ht="15" hidden="1" customHeight="1">
      <c r="A38" s="36"/>
      <c r="B38" s="22"/>
      <c r="C38" s="23" t="s">
        <v>9</v>
      </c>
      <c r="D38" s="65"/>
      <c r="E38" s="57"/>
      <c r="F38" s="24"/>
    </row>
    <row r="39" spans="1:6" ht="14.4" customHeight="1">
      <c r="A39" s="36"/>
      <c r="B39" s="22" t="s">
        <v>31</v>
      </c>
      <c r="C39" s="23" t="s">
        <v>9</v>
      </c>
      <c r="D39" s="65">
        <v>3514.04</v>
      </c>
      <c r="E39" s="57">
        <f>D39/12/F3</f>
        <v>2.0625031107404827E-2</v>
      </c>
      <c r="F39" s="24"/>
    </row>
    <row r="40" spans="1:6" ht="15" hidden="1" customHeight="1">
      <c r="A40" s="36"/>
      <c r="B40" s="22"/>
      <c r="C40" s="23"/>
      <c r="D40" s="65"/>
      <c r="E40" s="57"/>
      <c r="F40" s="24"/>
    </row>
    <row r="41" spans="1:6" ht="15" customHeight="1">
      <c r="A41" s="36"/>
      <c r="B41" s="22" t="s">
        <v>32</v>
      </c>
      <c r="C41" s="23" t="s">
        <v>9</v>
      </c>
      <c r="D41" s="65">
        <v>3702.06</v>
      </c>
      <c r="E41" s="57">
        <f>D41/12/F3</f>
        <v>2.1728580967057608E-2</v>
      </c>
      <c r="F41" s="24"/>
    </row>
    <row r="42" spans="1:6" ht="15" customHeight="1" thickBot="1">
      <c r="A42" s="36"/>
      <c r="B42" s="53" t="s">
        <v>33</v>
      </c>
      <c r="C42" s="73" t="s">
        <v>9</v>
      </c>
      <c r="D42" s="65">
        <v>700</v>
      </c>
      <c r="E42" s="57">
        <f>D42/12/F3</f>
        <v>4.1085251662426672E-3</v>
      </c>
      <c r="F42" s="24"/>
    </row>
    <row r="43" spans="1:6" ht="16.2" thickBot="1">
      <c r="A43" s="28">
        <v>5</v>
      </c>
      <c r="B43" s="27" t="s">
        <v>12</v>
      </c>
      <c r="C43" s="41" t="s">
        <v>9</v>
      </c>
      <c r="D43" s="67">
        <f>D44+D46+D47+D48+D49+D51</f>
        <v>1046377.25</v>
      </c>
      <c r="E43" s="67">
        <f>E44+E45+E46+E47+E48+E49+E50+E51</f>
        <v>5.8254314249405486</v>
      </c>
      <c r="F43" s="67">
        <v>6.58</v>
      </c>
    </row>
    <row r="44" spans="1:6" ht="22.2" customHeight="1">
      <c r="A44" s="12"/>
      <c r="B44" s="37" t="s">
        <v>28</v>
      </c>
      <c r="C44" s="38" t="s">
        <v>11</v>
      </c>
      <c r="D44" s="71">
        <v>861368.13</v>
      </c>
      <c r="E44" s="61">
        <f>D44/13/F3</f>
        <v>4.6667507334123748</v>
      </c>
      <c r="F44" s="40"/>
    </row>
    <row r="45" spans="1:6" ht="17.399999999999999" customHeight="1">
      <c r="A45" s="12"/>
      <c r="B45" s="21" t="s">
        <v>35</v>
      </c>
      <c r="C45" s="22"/>
      <c r="D45" s="64">
        <v>6440.19</v>
      </c>
      <c r="E45" s="60">
        <f>D45/12/F3</f>
        <v>3.7799546700549087E-2</v>
      </c>
      <c r="F45" s="39"/>
    </row>
    <row r="46" spans="1:6" ht="22.2" customHeight="1">
      <c r="A46" s="12"/>
      <c r="B46" s="21" t="s">
        <v>34</v>
      </c>
      <c r="C46" s="22" t="s">
        <v>9</v>
      </c>
      <c r="D46" s="64">
        <v>27400</v>
      </c>
      <c r="E46" s="60">
        <f>D46/12/F3</f>
        <v>0.1608194136500701</v>
      </c>
      <c r="F46" s="39"/>
    </row>
    <row r="47" spans="1:6" ht="22.2" customHeight="1">
      <c r="A47" s="12"/>
      <c r="B47" s="21" t="s">
        <v>62</v>
      </c>
      <c r="C47" s="22" t="s">
        <v>9</v>
      </c>
      <c r="D47" s="64">
        <v>87814.71</v>
      </c>
      <c r="E47" s="60">
        <f>D47/12/F3</f>
        <v>0.51541278000185942</v>
      </c>
      <c r="F47" s="39"/>
    </row>
    <row r="48" spans="1:6" ht="22.2" customHeight="1">
      <c r="A48" s="12"/>
      <c r="B48" s="21" t="s">
        <v>36</v>
      </c>
      <c r="C48" s="22" t="s">
        <v>9</v>
      </c>
      <c r="D48" s="64">
        <v>45266.35</v>
      </c>
      <c r="E48" s="60">
        <f>D48/12/F3</f>
        <v>0.26568276879849817</v>
      </c>
      <c r="F48" s="39"/>
    </row>
    <row r="49" spans="1:6" ht="22.2" customHeight="1">
      <c r="A49" s="12"/>
      <c r="B49" s="21" t="s">
        <v>64</v>
      </c>
      <c r="C49" s="22" t="s">
        <v>9</v>
      </c>
      <c r="D49" s="64">
        <v>18995.560000000001</v>
      </c>
      <c r="E49" s="60">
        <f>D49/12/F3</f>
        <v>0.11149105186696079</v>
      </c>
      <c r="F49" s="39"/>
    </row>
    <row r="50" spans="1:6" ht="22.2" customHeight="1">
      <c r="A50" s="12"/>
      <c r="B50" s="21" t="s">
        <v>37</v>
      </c>
      <c r="C50" s="22"/>
      <c r="D50" s="64">
        <v>5963.74</v>
      </c>
      <c r="E50" s="60">
        <f>D50/12/F3</f>
        <v>3.5003108392754341E-2</v>
      </c>
      <c r="F50" s="39"/>
    </row>
    <row r="51" spans="1:6" ht="18.600000000000001" customHeight="1" thickBot="1">
      <c r="A51" s="12"/>
      <c r="B51" s="22" t="s">
        <v>63</v>
      </c>
      <c r="C51" s="22" t="s">
        <v>11</v>
      </c>
      <c r="D51" s="64">
        <v>5532.5</v>
      </c>
      <c r="E51" s="60">
        <f>D51/12/F3</f>
        <v>3.2472022117482222E-2</v>
      </c>
      <c r="F51" s="39"/>
    </row>
    <row r="52" spans="1:6" ht="24.6" customHeight="1" thickBot="1">
      <c r="A52" s="28">
        <v>6</v>
      </c>
      <c r="B52" s="28" t="s">
        <v>27</v>
      </c>
      <c r="C52" s="28" t="s">
        <v>9</v>
      </c>
      <c r="D52" s="42">
        <f>D53+D54</f>
        <v>141230.47</v>
      </c>
      <c r="E52" s="42">
        <f>D52/12/F3</f>
        <v>0.82892705747897133</v>
      </c>
      <c r="F52" s="30">
        <v>0.85</v>
      </c>
    </row>
    <row r="53" spans="1:6" ht="24.6" customHeight="1" thickBot="1">
      <c r="A53" s="28"/>
      <c r="B53" s="46" t="s">
        <v>61</v>
      </c>
      <c r="C53" s="50" t="s">
        <v>9</v>
      </c>
      <c r="D53" s="68">
        <v>141230.47</v>
      </c>
      <c r="E53" s="62"/>
      <c r="F53" s="30"/>
    </row>
    <row r="54" spans="1:6" ht="26.4" customHeight="1" thickBot="1">
      <c r="A54" s="28"/>
      <c r="B54" s="46" t="s">
        <v>60</v>
      </c>
      <c r="C54" s="41"/>
      <c r="D54" s="62"/>
      <c r="E54" s="62"/>
      <c r="F54" s="30"/>
    </row>
    <row r="55" spans="1:6" ht="16.2" thickBot="1">
      <c r="A55" s="27">
        <v>7</v>
      </c>
      <c r="B55" s="28" t="s">
        <v>18</v>
      </c>
      <c r="C55" s="28" t="s">
        <v>9</v>
      </c>
      <c r="D55" s="42">
        <v>485772.28</v>
      </c>
      <c r="E55" s="42">
        <f>D55/12/F3</f>
        <v>2.8511537677758279</v>
      </c>
      <c r="F55" s="30">
        <v>3.01</v>
      </c>
    </row>
    <row r="56" spans="1:6" ht="16.2" thickBot="1">
      <c r="A56" s="17">
        <v>8</v>
      </c>
      <c r="B56" s="28" t="s">
        <v>24</v>
      </c>
      <c r="C56" s="43" t="s">
        <v>9</v>
      </c>
      <c r="D56" s="42">
        <v>50000</v>
      </c>
      <c r="E56" s="42">
        <f>D56/12/F3</f>
        <v>0.29346608330304763</v>
      </c>
      <c r="F56" s="52">
        <v>0.31</v>
      </c>
    </row>
    <row r="57" spans="1:6" ht="15.6" customHeight="1" thickBot="1">
      <c r="A57" s="17">
        <v>9</v>
      </c>
      <c r="B57" s="34" t="s">
        <v>14</v>
      </c>
      <c r="C57" s="54" t="s">
        <v>9</v>
      </c>
      <c r="D57" s="42">
        <v>144500</v>
      </c>
      <c r="E57" s="42">
        <f>D57/12/F3</f>
        <v>0.84811698074580755</v>
      </c>
      <c r="F57" s="52">
        <v>0.65</v>
      </c>
    </row>
    <row r="58" spans="1:6" ht="16.2" hidden="1" thickBot="1">
      <c r="A58" s="28"/>
      <c r="B58" s="28"/>
      <c r="C58" s="29"/>
      <c r="D58" s="42"/>
      <c r="E58" s="42"/>
      <c r="F58" s="42"/>
    </row>
    <row r="59" spans="1:6" ht="22.5" customHeight="1" thickBot="1">
      <c r="A59" s="28">
        <v>10</v>
      </c>
      <c r="B59" s="28" t="s">
        <v>15</v>
      </c>
      <c r="C59" s="41" t="s">
        <v>11</v>
      </c>
      <c r="D59" s="42">
        <v>51246</v>
      </c>
      <c r="E59" s="42">
        <f>D59/12/F3</f>
        <v>0.30077925809895956</v>
      </c>
      <c r="F59" s="30">
        <v>0.3</v>
      </c>
    </row>
    <row r="60" spans="1:6" ht="21" customHeight="1" thickBot="1">
      <c r="A60" s="48"/>
      <c r="B60" s="48" t="s">
        <v>25</v>
      </c>
      <c r="C60" s="49"/>
      <c r="D60" s="69">
        <f>D6+D14+D25+D30+D43+D52+D55+D56+D57+D59</f>
        <v>3666617.5500000007</v>
      </c>
      <c r="E60" s="69">
        <f>E6+E14+E25+E30+E43+E52+E55+E56+E57+E59</f>
        <v>20.857021491180451</v>
      </c>
      <c r="F60" s="63">
        <f>F6+F14+F25+F30+F43+F52+F55+F56+F57+F59</f>
        <v>18.919999999999998</v>
      </c>
    </row>
    <row r="61" spans="1:6" ht="21" customHeight="1" thickBot="1">
      <c r="A61" s="28">
        <v>11</v>
      </c>
      <c r="B61" s="43" t="s">
        <v>22</v>
      </c>
      <c r="C61" s="41"/>
      <c r="D61" s="42">
        <v>144000</v>
      </c>
      <c r="E61" s="42">
        <f>D61/12/F3</f>
        <v>0.84518231991277715</v>
      </c>
      <c r="F61" s="30">
        <v>0.93</v>
      </c>
    </row>
    <row r="62" spans="1:6" ht="30" customHeight="1" thickBot="1">
      <c r="A62" s="28">
        <v>12</v>
      </c>
      <c r="B62" s="43" t="s">
        <v>10</v>
      </c>
      <c r="C62" s="41" t="s">
        <v>11</v>
      </c>
      <c r="D62" s="42">
        <f>D59+D60+D61</f>
        <v>3861863.5500000007</v>
      </c>
      <c r="E62" s="42">
        <f>E60+E61</f>
        <v>21.702203811093227</v>
      </c>
      <c r="F62" s="30">
        <f>F60+F61</f>
        <v>19.849999999999998</v>
      </c>
    </row>
    <row r="63" spans="1:6" ht="15">
      <c r="A63" s="1"/>
      <c r="B63" s="1"/>
      <c r="C63" s="1"/>
      <c r="D63" s="1"/>
      <c r="E63" s="44"/>
      <c r="F63" s="1"/>
    </row>
    <row r="64" spans="1:6" ht="15.6">
      <c r="B64" s="47"/>
    </row>
  </sheetData>
  <phoneticPr fontId="0" type="noConversion"/>
  <pageMargins left="0.25" right="0.25" top="0.75" bottom="0.75" header="0.3" footer="0.3"/>
  <pageSetup paperSize="9" scale="7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2021-03-04T07:37:04Z</cp:lastPrinted>
  <dcterms:created xsi:type="dcterms:W3CDTF">2011-07-12T11:42:04Z</dcterms:created>
  <dcterms:modified xsi:type="dcterms:W3CDTF">2021-03-26T06:44:49Z</dcterms:modified>
</cp:coreProperties>
</file>